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0" documentId="13_ncr:1_{2EE2FE8E-E9ED-4483-AED0-79FA1FD78263}" xr6:coauthVersionLast="47" xr6:coauthVersionMax="47" xr10:uidLastSave="{00000000-0000-0000-0000-000000000000}"/>
  <bookViews>
    <workbookView xWindow="-96" yWindow="0" windowWidth="15552" windowHeight="16656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" i="1" l="1"/>
  <c r="D30" i="1" s="1"/>
  <c r="E15" i="1"/>
  <c r="F15" i="1" s="1"/>
  <c r="E16" i="1"/>
  <c r="F16" i="1" s="1"/>
  <c r="E17" i="1"/>
  <c r="F17" i="1" s="1"/>
  <c r="E18" i="1"/>
  <c r="F18" i="1" s="1"/>
  <c r="E19" i="1"/>
  <c r="F19" i="1" s="1"/>
  <c r="E20" i="1"/>
  <c r="F20" i="1" s="1"/>
  <c r="E21" i="1"/>
  <c r="F21" i="1" s="1"/>
  <c r="E22" i="1"/>
  <c r="F22" i="1" s="1"/>
  <c r="E14" i="1" l="1"/>
  <c r="F14" i="1" s="1"/>
  <c r="F24" i="1" l="1"/>
  <c r="E24" i="1"/>
  <c r="E27" i="1" l="1"/>
  <c r="E30" i="1"/>
  <c r="F30" i="1" s="1"/>
  <c r="F27" i="1" l="1"/>
</calcChain>
</file>

<file path=xl/sharedStrings.xml><?xml version="1.0" encoding="utf-8"?>
<sst xmlns="http://schemas.openxmlformats.org/spreadsheetml/2006/main" count="31" uniqueCount="29">
  <si>
    <t>Počet hodín stmievania</t>
  </si>
  <si>
    <t>Úroveň stmievania</t>
  </si>
  <si>
    <t>Príkon (W)</t>
  </si>
  <si>
    <t>Počet (ks)</t>
  </si>
  <si>
    <t>Celkom:</t>
  </si>
  <si>
    <t>Pôvodná spotreba (kWh):</t>
  </si>
  <si>
    <t>T1</t>
  </si>
  <si>
    <t>T2</t>
  </si>
  <si>
    <t>Pôvodná (kWh)</t>
  </si>
  <si>
    <t>Nová (kWh)</t>
  </si>
  <si>
    <t>Úspora (kWh/rok)</t>
  </si>
  <si>
    <t>Porovnanie spotreby</t>
  </si>
  <si>
    <t>LED1</t>
  </si>
  <si>
    <t>PL1</t>
  </si>
  <si>
    <t>PL2</t>
  </si>
  <si>
    <t>PL3</t>
  </si>
  <si>
    <t>REF sym</t>
  </si>
  <si>
    <t>REF asym</t>
  </si>
  <si>
    <t>LED2</t>
  </si>
  <si>
    <t>LED3</t>
  </si>
  <si>
    <t>LED4</t>
  </si>
  <si>
    <t>Spotreba (kWh)</t>
  </si>
  <si>
    <t>Cena EE (EUR bez DPH)</t>
  </si>
  <si>
    <t>Pôvodná (EUR)</t>
  </si>
  <si>
    <t>Nová (EUR)</t>
  </si>
  <si>
    <t>Úspora (EUR/rok)</t>
  </si>
  <si>
    <t>Modernizácia verejného osvetlenia mesta Stupava s využitím garantovanej energetickej služby</t>
  </si>
  <si>
    <t>Výpočet garantovaných úspor</t>
  </si>
  <si>
    <t>Obchodné meno uchádzača: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</si>
</sst>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0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99CC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3" borderId="1" xfId="0" applyFont="1" applyFill="1" applyBorder="1" applyAlignment="1" applyProtection="1">
      <alignment horizontal="left"/>
      <protection hidden="1"/>
    </xf>
    <xf numFmtId="0" fontId="0" fillId="0" borderId="1" xfId="0" applyBorder="1" applyProtection="1">
      <protection hidden="1"/>
    </xf>
    <xf numFmtId="4" fontId="0" fillId="0" borderId="1" xfId="0" applyNumberFormat="1" applyBorder="1" applyProtection="1">
      <protection hidden="1"/>
    </xf>
    <xf numFmtId="0" fontId="1" fillId="0" borderId="1" xfId="0" applyFont="1" applyBorder="1" applyAlignment="1" applyProtection="1">
      <alignment horizontal="left"/>
      <protection hidden="1"/>
    </xf>
    <xf numFmtId="4" fontId="1" fillId="0" borderId="1" xfId="0" applyNumberFormat="1" applyFont="1" applyBorder="1" applyProtection="1">
      <protection hidden="1"/>
    </xf>
    <xf numFmtId="0" fontId="0" fillId="0" borderId="5" xfId="0" applyBorder="1" applyProtection="1">
      <protection hidden="1"/>
    </xf>
    <xf numFmtId="0" fontId="0" fillId="0" borderId="6" xfId="0" applyBorder="1" applyProtection="1">
      <protection hidden="1"/>
    </xf>
    <xf numFmtId="0" fontId="0" fillId="0" borderId="7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3" xfId="0" applyBorder="1" applyProtection="1">
      <protection hidden="1"/>
    </xf>
    <xf numFmtId="0" fontId="0" fillId="0" borderId="1" xfId="0" applyBorder="1" applyAlignment="1" applyProtection="1">
      <alignment horizontal="center" wrapText="1"/>
      <protection hidden="1"/>
    </xf>
    <xf numFmtId="0" fontId="1" fillId="0" borderId="1" xfId="0" applyFont="1" applyBorder="1" applyProtection="1">
      <protection hidden="1"/>
    </xf>
    <xf numFmtId="4" fontId="1" fillId="5" borderId="1" xfId="0" applyNumberFormat="1" applyFont="1" applyFill="1" applyBorder="1" applyProtection="1">
      <protection hidden="1"/>
    </xf>
    <xf numFmtId="3" fontId="0" fillId="0" borderId="1" xfId="0" applyNumberFormat="1" applyBorder="1" applyProtection="1">
      <protection hidden="1"/>
    </xf>
    <xf numFmtId="4" fontId="0" fillId="0" borderId="1" xfId="0" applyNumberFormat="1" applyBorder="1" applyAlignment="1" applyProtection="1">
      <alignment horizontal="right"/>
      <protection hidden="1"/>
    </xf>
    <xf numFmtId="0" fontId="0" fillId="3" borderId="1" xfId="0" applyFill="1" applyBorder="1" applyAlignment="1" applyProtection="1">
      <alignment horizontal="left"/>
      <protection hidden="1"/>
    </xf>
    <xf numFmtId="0" fontId="1" fillId="3" borderId="1" xfId="0" applyFont="1" applyFill="1" applyBorder="1" applyProtection="1">
      <protection hidden="1"/>
    </xf>
    <xf numFmtId="4" fontId="1" fillId="4" borderId="1" xfId="0" applyNumberFormat="1" applyFont="1" applyFill="1" applyBorder="1" applyAlignment="1" applyProtection="1">
      <alignment horizontal="center"/>
      <protection hidden="1"/>
    </xf>
    <xf numFmtId="164" fontId="1" fillId="4" borderId="1" xfId="0" applyNumberFormat="1" applyFont="1" applyFill="1" applyBorder="1" applyAlignment="1" applyProtection="1">
      <alignment horizontal="center"/>
      <protection hidden="1"/>
    </xf>
    <xf numFmtId="0" fontId="1" fillId="0" borderId="4" xfId="0" applyFont="1" applyBorder="1" applyAlignment="1" applyProtection="1">
      <alignment horizontal="left"/>
      <protection hidden="1"/>
    </xf>
    <xf numFmtId="0" fontId="1" fillId="0" borderId="7" xfId="0" applyFont="1" applyBorder="1" applyAlignment="1" applyProtection="1">
      <alignment horizontal="left"/>
      <protection hidden="1"/>
    </xf>
    <xf numFmtId="0" fontId="0" fillId="0" borderId="7" xfId="0" applyBorder="1" applyAlignment="1" applyProtection="1">
      <alignment horizontal="left"/>
      <protection hidden="1"/>
    </xf>
    <xf numFmtId="0" fontId="0" fillId="0" borderId="9" xfId="0" applyBorder="1" applyProtection="1">
      <protection hidden="1"/>
    </xf>
    <xf numFmtId="0" fontId="0" fillId="0" borderId="1" xfId="0" applyBorder="1" applyAlignment="1" applyProtection="1">
      <alignment horizontal="center"/>
      <protection hidden="1"/>
    </xf>
    <xf numFmtId="9" fontId="0" fillId="0" borderId="1" xfId="0" applyNumberFormat="1" applyBorder="1" applyAlignment="1" applyProtection="1">
      <alignment horizontal="center"/>
      <protection hidden="1"/>
    </xf>
    <xf numFmtId="2" fontId="0" fillId="2" borderId="1" xfId="0" applyNumberFormat="1" applyFill="1" applyBorder="1" applyAlignment="1" applyProtection="1">
      <alignment horizontal="center"/>
      <protection locked="0"/>
    </xf>
    <xf numFmtId="0" fontId="0" fillId="0" borderId="9" xfId="0" applyBorder="1"/>
    <xf numFmtId="9" fontId="0" fillId="0" borderId="9" xfId="0" applyNumberFormat="1" applyBorder="1"/>
    <xf numFmtId="0" fontId="0" fillId="0" borderId="9" xfId="0" applyBorder="1" applyAlignment="1">
      <alignment horizontal="center"/>
    </xf>
    <xf numFmtId="0" fontId="0" fillId="0" borderId="3" xfId="0" applyBorder="1"/>
    <xf numFmtId="0" fontId="0" fillId="0" borderId="8" xfId="0" applyBorder="1"/>
    <xf numFmtId="0" fontId="0" fillId="0" borderId="5" xfId="0" applyBorder="1" applyAlignment="1" applyProtection="1">
      <alignment horizontal="left"/>
      <protection hidden="1"/>
    </xf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2" xfId="0" applyBorder="1"/>
    <xf numFmtId="9" fontId="0" fillId="0" borderId="3" xfId="0" applyNumberFormat="1" applyBorder="1" applyProtection="1">
      <protection hidden="1"/>
    </xf>
    <xf numFmtId="0" fontId="0" fillId="0" borderId="1" xfId="0" applyBorder="1" applyAlignment="1">
      <alignment horizontal="left"/>
    </xf>
    <xf numFmtId="0" fontId="0" fillId="0" borderId="1" xfId="0" applyBorder="1"/>
    <xf numFmtId="0" fontId="0" fillId="0" borderId="3" xfId="0" applyBorder="1" applyAlignment="1">
      <alignment horizontal="left"/>
    </xf>
    <xf numFmtId="49" fontId="0" fillId="2" borderId="1" xfId="0" applyNumberFormat="1" applyFill="1" applyBorder="1" applyAlignment="1" applyProtection="1">
      <alignment horizontal="center"/>
      <protection locked="0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" xfId="0" applyBorder="1" applyAlignment="1" applyProtection="1">
      <alignment horizontal="center"/>
      <protection hidden="1"/>
    </xf>
    <xf numFmtId="4" fontId="1" fillId="4" borderId="1" xfId="0" applyNumberFormat="1" applyFont="1" applyFill="1" applyBorder="1" applyAlignment="1" applyProtection="1">
      <alignment horizontal="center"/>
      <protection hidden="1"/>
    </xf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left"/>
      <protection hidden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99CC00"/>
      <color rgb="FF99FF99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"/>
  <sheetViews>
    <sheetView tabSelected="1" workbookViewId="0">
      <selection activeCell="C14" sqref="C14:C22"/>
    </sheetView>
  </sheetViews>
  <sheetFormatPr defaultRowHeight="14.4" x14ac:dyDescent="0.3"/>
  <cols>
    <col min="1" max="1" width="6.88671875" customWidth="1"/>
    <col min="2" max="2" width="12.77734375" style="1" customWidth="1"/>
    <col min="3" max="3" width="12.5546875" customWidth="1"/>
    <col min="4" max="4" width="12" customWidth="1"/>
    <col min="5" max="5" width="14.21875" customWidth="1"/>
    <col min="6" max="6" width="16.109375" customWidth="1"/>
    <col min="7" max="7" width="7.77734375" customWidth="1"/>
    <col min="9" max="9" width="9.44140625" bestFit="1" customWidth="1"/>
  </cols>
  <sheetData>
    <row r="1" spans="1:7" x14ac:dyDescent="0.3">
      <c r="A1" s="43" t="s">
        <v>26</v>
      </c>
      <c r="B1" s="44"/>
      <c r="C1" s="44"/>
      <c r="D1" s="44"/>
      <c r="E1" s="44"/>
      <c r="F1" s="44"/>
      <c r="G1" s="45"/>
    </row>
    <row r="2" spans="1:7" x14ac:dyDescent="0.3">
      <c r="A2" s="35"/>
      <c r="B2" s="48"/>
      <c r="C2" s="49"/>
      <c r="D2" s="49"/>
      <c r="E2" s="49"/>
      <c r="F2" s="49"/>
      <c r="G2" s="29"/>
    </row>
    <row r="3" spans="1:7" ht="15.6" x14ac:dyDescent="0.3">
      <c r="A3" s="36"/>
      <c r="B3" s="50"/>
      <c r="C3" s="50"/>
      <c r="D3" s="51" t="s">
        <v>27</v>
      </c>
      <c r="E3" s="50"/>
      <c r="F3" s="50"/>
      <c r="G3" s="31"/>
    </row>
    <row r="4" spans="1:7" x14ac:dyDescent="0.3">
      <c r="A4" s="35"/>
      <c r="B4" s="48"/>
      <c r="C4" s="49"/>
      <c r="D4" s="49"/>
      <c r="E4" s="49"/>
      <c r="F4" s="49"/>
      <c r="G4" s="29"/>
    </row>
    <row r="5" spans="1:7" x14ac:dyDescent="0.3">
      <c r="A5" s="35"/>
      <c r="B5" s="39" t="s">
        <v>28</v>
      </c>
      <c r="C5" s="40"/>
      <c r="D5" s="42"/>
      <c r="E5" s="42"/>
      <c r="F5" s="42"/>
      <c r="G5" s="29"/>
    </row>
    <row r="6" spans="1:7" x14ac:dyDescent="0.3">
      <c r="A6" s="35"/>
      <c r="B6" s="48"/>
      <c r="C6" s="49"/>
      <c r="D6" s="49"/>
      <c r="E6" s="49"/>
      <c r="F6" s="49"/>
      <c r="G6" s="29"/>
    </row>
    <row r="7" spans="1:7" x14ac:dyDescent="0.3">
      <c r="A7" s="35"/>
      <c r="B7" s="22" t="s">
        <v>5</v>
      </c>
      <c r="C7" s="8"/>
      <c r="D7" s="8"/>
      <c r="E7" s="47">
        <v>468877.5</v>
      </c>
      <c r="F7" s="47"/>
      <c r="G7" s="29"/>
    </row>
    <row r="8" spans="1:7" x14ac:dyDescent="0.3">
      <c r="A8" s="35"/>
      <c r="B8" s="23" t="s">
        <v>22</v>
      </c>
      <c r="C8" s="52"/>
      <c r="D8" s="52"/>
      <c r="E8" s="21">
        <v>0.23499999999999999</v>
      </c>
      <c r="F8" s="20"/>
      <c r="G8" s="29"/>
    </row>
    <row r="9" spans="1:7" x14ac:dyDescent="0.3">
      <c r="A9" s="35"/>
      <c r="B9" s="24"/>
      <c r="C9" s="52"/>
      <c r="D9" s="52"/>
      <c r="E9" s="26" t="s">
        <v>6</v>
      </c>
      <c r="F9" s="26" t="s">
        <v>7</v>
      </c>
      <c r="G9" s="29"/>
    </row>
    <row r="10" spans="1:7" x14ac:dyDescent="0.3">
      <c r="A10" s="35"/>
      <c r="B10" s="10" t="s">
        <v>1</v>
      </c>
      <c r="C10" s="52"/>
      <c r="D10" s="52"/>
      <c r="E10" s="27">
        <v>0.5</v>
      </c>
      <c r="F10" s="27">
        <v>0.7</v>
      </c>
      <c r="G10" s="30"/>
    </row>
    <row r="11" spans="1:7" x14ac:dyDescent="0.3">
      <c r="A11" s="35"/>
      <c r="B11" s="11" t="s">
        <v>0</v>
      </c>
      <c r="C11" s="12"/>
      <c r="D11" s="38"/>
      <c r="E11" s="26">
        <v>4</v>
      </c>
      <c r="F11" s="26">
        <v>5</v>
      </c>
      <c r="G11" s="30"/>
    </row>
    <row r="12" spans="1:7" x14ac:dyDescent="0.3">
      <c r="A12" s="35"/>
      <c r="B12" s="53"/>
      <c r="C12" s="52"/>
      <c r="D12" s="52"/>
      <c r="E12" s="52"/>
      <c r="F12" s="25"/>
      <c r="G12" s="29"/>
    </row>
    <row r="13" spans="1:7" x14ac:dyDescent="0.3">
      <c r="A13" s="35"/>
      <c r="B13" s="18"/>
      <c r="C13" s="19" t="s">
        <v>2</v>
      </c>
      <c r="D13" s="19" t="s">
        <v>3</v>
      </c>
      <c r="E13" s="19" t="s">
        <v>2</v>
      </c>
      <c r="F13" s="19" t="s">
        <v>21</v>
      </c>
      <c r="G13" s="29"/>
    </row>
    <row r="14" spans="1:7" x14ac:dyDescent="0.3">
      <c r="A14" s="35"/>
      <c r="B14" s="3" t="s">
        <v>12</v>
      </c>
      <c r="C14" s="28"/>
      <c r="D14" s="4">
        <v>184</v>
      </c>
      <c r="E14" s="16">
        <f>C14*D14</f>
        <v>0</v>
      </c>
      <c r="F14" s="17">
        <f>ROUND((E14*$E$10*1460)/1000+(E14*$F$10*1825)/1000+E14*615/1000,2)</f>
        <v>0</v>
      </c>
      <c r="G14" s="29"/>
    </row>
    <row r="15" spans="1:7" x14ac:dyDescent="0.3">
      <c r="A15" s="35"/>
      <c r="B15" s="3" t="s">
        <v>18</v>
      </c>
      <c r="C15" s="28"/>
      <c r="D15" s="4">
        <v>549</v>
      </c>
      <c r="E15" s="16">
        <f t="shared" ref="E15:E22" si="0">C15*D15</f>
        <v>0</v>
      </c>
      <c r="F15" s="17">
        <f t="shared" ref="F15:F20" si="1">ROUND((E15*$E$10*1460)/1000+(E15*$F$10*1825)/1000+E15*615/1000,2)</f>
        <v>0</v>
      </c>
      <c r="G15" s="29"/>
    </row>
    <row r="16" spans="1:7" x14ac:dyDescent="0.3">
      <c r="A16" s="35"/>
      <c r="B16" s="3" t="s">
        <v>19</v>
      </c>
      <c r="C16" s="28"/>
      <c r="D16" s="4">
        <v>171</v>
      </c>
      <c r="E16" s="16">
        <f t="shared" si="0"/>
        <v>0</v>
      </c>
      <c r="F16" s="17">
        <f t="shared" si="1"/>
        <v>0</v>
      </c>
      <c r="G16" s="29"/>
    </row>
    <row r="17" spans="1:7" x14ac:dyDescent="0.3">
      <c r="A17" s="35"/>
      <c r="B17" s="3" t="s">
        <v>20</v>
      </c>
      <c r="C17" s="28"/>
      <c r="D17" s="4">
        <v>120</v>
      </c>
      <c r="E17" s="16">
        <f t="shared" si="0"/>
        <v>0</v>
      </c>
      <c r="F17" s="17">
        <f t="shared" si="1"/>
        <v>0</v>
      </c>
      <c r="G17" s="29"/>
    </row>
    <row r="18" spans="1:7" x14ac:dyDescent="0.3">
      <c r="A18" s="35"/>
      <c r="B18" s="3" t="s">
        <v>13</v>
      </c>
      <c r="C18" s="28"/>
      <c r="D18" s="4">
        <v>19</v>
      </c>
      <c r="E18" s="16">
        <f t="shared" si="0"/>
        <v>0</v>
      </c>
      <c r="F18" s="17">
        <f t="shared" si="1"/>
        <v>0</v>
      </c>
      <c r="G18" s="29"/>
    </row>
    <row r="19" spans="1:7" x14ac:dyDescent="0.3">
      <c r="A19" s="35"/>
      <c r="B19" s="3" t="s">
        <v>14</v>
      </c>
      <c r="C19" s="28"/>
      <c r="D19" s="4">
        <v>37</v>
      </c>
      <c r="E19" s="16">
        <f t="shared" si="0"/>
        <v>0</v>
      </c>
      <c r="F19" s="17">
        <f t="shared" si="1"/>
        <v>0</v>
      </c>
      <c r="G19" s="29"/>
    </row>
    <row r="20" spans="1:7" x14ac:dyDescent="0.3">
      <c r="A20" s="35"/>
      <c r="B20" s="3" t="s">
        <v>15</v>
      </c>
      <c r="C20" s="28"/>
      <c r="D20" s="4">
        <v>10</v>
      </c>
      <c r="E20" s="16">
        <f t="shared" si="0"/>
        <v>0</v>
      </c>
      <c r="F20" s="17">
        <f t="shared" si="1"/>
        <v>0</v>
      </c>
      <c r="G20" s="29"/>
    </row>
    <row r="21" spans="1:7" x14ac:dyDescent="0.3">
      <c r="A21" s="35"/>
      <c r="B21" s="3" t="s">
        <v>16</v>
      </c>
      <c r="C21" s="28"/>
      <c r="D21" s="4">
        <v>6</v>
      </c>
      <c r="E21" s="16">
        <f t="shared" si="0"/>
        <v>0</v>
      </c>
      <c r="F21" s="17">
        <f>ROUND((E21*3900)/1000,2)</f>
        <v>0</v>
      </c>
      <c r="G21" s="29"/>
    </row>
    <row r="22" spans="1:7" x14ac:dyDescent="0.3">
      <c r="A22" s="35"/>
      <c r="B22" s="3" t="s">
        <v>17</v>
      </c>
      <c r="C22" s="28"/>
      <c r="D22" s="4">
        <v>6</v>
      </c>
      <c r="E22" s="16">
        <f t="shared" si="0"/>
        <v>0</v>
      </c>
      <c r="F22" s="17">
        <f>ROUND((E22*3900)/1000,2)</f>
        <v>0</v>
      </c>
      <c r="G22" s="29"/>
    </row>
    <row r="23" spans="1:7" x14ac:dyDescent="0.3">
      <c r="A23" s="35"/>
      <c r="B23" s="3"/>
      <c r="C23" s="4"/>
      <c r="D23" s="4"/>
      <c r="E23" s="5"/>
      <c r="F23" s="5"/>
      <c r="G23" s="29"/>
    </row>
    <row r="24" spans="1:7" x14ac:dyDescent="0.3">
      <c r="A24" s="35"/>
      <c r="B24" s="6" t="s">
        <v>4</v>
      </c>
      <c r="C24" s="4"/>
      <c r="D24" s="4"/>
      <c r="E24" s="7">
        <f>SUM(E14:E23)</f>
        <v>0</v>
      </c>
      <c r="F24" s="7">
        <f>SUM(F14:F22)</f>
        <v>0</v>
      </c>
      <c r="G24" s="29"/>
    </row>
    <row r="25" spans="1:7" x14ac:dyDescent="0.3">
      <c r="A25" s="35"/>
      <c r="B25" s="34"/>
      <c r="C25" s="8"/>
      <c r="D25" s="8"/>
      <c r="E25" s="8"/>
      <c r="F25" s="9"/>
      <c r="G25" s="29"/>
    </row>
    <row r="26" spans="1:7" s="2" customFormat="1" ht="28.8" x14ac:dyDescent="0.3">
      <c r="A26" s="36"/>
      <c r="B26" s="46"/>
      <c r="C26" s="46"/>
      <c r="D26" s="13" t="s">
        <v>8</v>
      </c>
      <c r="E26" s="13" t="s">
        <v>9</v>
      </c>
      <c r="F26" s="13" t="s">
        <v>10</v>
      </c>
      <c r="G26" s="31"/>
    </row>
    <row r="27" spans="1:7" x14ac:dyDescent="0.3">
      <c r="A27" s="35"/>
      <c r="B27" s="4" t="s">
        <v>11</v>
      </c>
      <c r="C27" s="14"/>
      <c r="D27" s="5">
        <f>E7</f>
        <v>468877.5</v>
      </c>
      <c r="E27" s="5">
        <f>F24</f>
        <v>0</v>
      </c>
      <c r="F27" s="15">
        <f>D27-E27</f>
        <v>468877.5</v>
      </c>
      <c r="G27" s="29"/>
    </row>
    <row r="28" spans="1:7" x14ac:dyDescent="0.3">
      <c r="A28" s="35"/>
      <c r="B28" s="53"/>
      <c r="C28" s="52"/>
      <c r="D28" s="52"/>
      <c r="E28" s="52"/>
      <c r="F28" s="52"/>
      <c r="G28" s="29"/>
    </row>
    <row r="29" spans="1:7" ht="28.8" x14ac:dyDescent="0.3">
      <c r="A29" s="35"/>
      <c r="B29" s="46"/>
      <c r="C29" s="46"/>
      <c r="D29" s="13" t="s">
        <v>23</v>
      </c>
      <c r="E29" s="13" t="s">
        <v>24</v>
      </c>
      <c r="F29" s="13" t="s">
        <v>25</v>
      </c>
      <c r="G29" s="29"/>
    </row>
    <row r="30" spans="1:7" x14ac:dyDescent="0.3">
      <c r="A30" s="35"/>
      <c r="B30" s="4" t="s">
        <v>11</v>
      </c>
      <c r="C30" s="14"/>
      <c r="D30" s="5">
        <f>D27*E8</f>
        <v>110186.21249999999</v>
      </c>
      <c r="E30" s="5">
        <f>F24*E8</f>
        <v>0</v>
      </c>
      <c r="F30" s="15">
        <f>D30-E30</f>
        <v>110186.21249999999</v>
      </c>
      <c r="G30" s="29"/>
    </row>
    <row r="31" spans="1:7" x14ac:dyDescent="0.3">
      <c r="A31" s="37"/>
      <c r="B31" s="41"/>
      <c r="C31" s="32"/>
      <c r="D31" s="32"/>
      <c r="E31" s="32"/>
      <c r="F31" s="32"/>
      <c r="G31" s="33"/>
    </row>
  </sheetData>
  <sheetProtection algorithmName="SHA-512" hashValue="0afRUuTUG4mLmpsCggll4VKiZvJaIGdJvUdWHYT4ISLR/GCLHPImNYF5vXOf0te17I6pH08kgwKwBydFMZ2ugA==" saltValue="OnXD941LrYrV6GJYrN+SmQ==" spinCount="100000" sheet="1" objects="1" scenarios="1" selectLockedCells="1"/>
  <mergeCells count="5">
    <mergeCell ref="D5:F5"/>
    <mergeCell ref="A1:G1"/>
    <mergeCell ref="B29:C29"/>
    <mergeCell ref="B26:C26"/>
    <mergeCell ref="E7:F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2024-03-18T14:48:27Z</dcterms:created>
  <dcterms:modified xsi:type="dcterms:W3CDTF">2024-03-18T14:50:39Z</dcterms:modified>
</cp:coreProperties>
</file>